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025" activeTab="1"/>
  </bookViews>
  <sheets>
    <sheet name="U4SC" sheetId="1" r:id="rId1"/>
    <sheet name="Sample conversion table" sheetId="2" r:id="rId2"/>
  </sheets>
  <definedNames/>
  <calcPr fullCalcOnLoad="1"/>
</workbook>
</file>

<file path=xl/sharedStrings.xml><?xml version="1.0" encoding="utf-8"?>
<sst xmlns="http://schemas.openxmlformats.org/spreadsheetml/2006/main" count="185" uniqueCount="185">
  <si>
    <t>_name</t>
  </si>
  <si>
    <t>_solp</t>
  </si>
  <si>
    <t>_ra</t>
  </si>
  <si>
    <t>_dec</t>
  </si>
  <si>
    <t>_vg</t>
  </si>
  <si>
    <t>_J5_aHy</t>
  </si>
  <si>
    <t>_Alpha Hydrids</t>
  </si>
  <si>
    <t>_J5_And</t>
  </si>
  <si>
    <t>_Andromedids Annual</t>
  </si>
  <si>
    <t>_J5_bPi</t>
  </si>
  <si>
    <t>_August Beta Piscids</t>
  </si>
  <si>
    <t>_J5_Cap</t>
  </si>
  <si>
    <t>_Alpha Capricornids</t>
  </si>
  <si>
    <t>_J5_Com</t>
  </si>
  <si>
    <t>_Dec. Comae Berenicids</t>
  </si>
  <si>
    <t>_J5_daD</t>
  </si>
  <si>
    <t>_December Alpha Draconids</t>
  </si>
  <si>
    <t>_J5_dSx</t>
  </si>
  <si>
    <t>_Dayt. Sexantids</t>
  </si>
  <si>
    <t>_J5_eLy</t>
  </si>
  <si>
    <t>_Eta Lyrids</t>
  </si>
  <si>
    <t>_J5_Eri</t>
  </si>
  <si>
    <t>_Eta Eridanids</t>
  </si>
  <si>
    <t>_J5_etA</t>
  </si>
  <si>
    <t>_Eta Aquariids</t>
  </si>
  <si>
    <t>_J5_eVi</t>
  </si>
  <si>
    <t>_Eta Virginids</t>
  </si>
  <si>
    <t>_J5_Gem</t>
  </si>
  <si>
    <t>_Geminids</t>
  </si>
  <si>
    <t>_J5_hVi</t>
  </si>
  <si>
    <t>_h Virginids</t>
  </si>
  <si>
    <t>_J5_Hyd</t>
  </si>
  <si>
    <t>_Sigma Hydrids</t>
  </si>
  <si>
    <t>_J5_jug</t>
  </si>
  <si>
    <t>_July Gamma Draconids</t>
  </si>
  <si>
    <t>_J5_kCg</t>
  </si>
  <si>
    <t>_Kappa Cygnids</t>
  </si>
  <si>
    <t>_J5_kDr</t>
  </si>
  <si>
    <t>_December Kappa Draconids</t>
  </si>
  <si>
    <t>_J5_Leo</t>
  </si>
  <si>
    <t>_Leonids</t>
  </si>
  <si>
    <t>_J5_Lmi</t>
  </si>
  <si>
    <t>_Leonis Minorids</t>
  </si>
  <si>
    <t>_J5_Lyr</t>
  </si>
  <si>
    <t>_April Lyrids</t>
  </si>
  <si>
    <t>_J5_Mon</t>
  </si>
  <si>
    <t>_Dec. Monocerotids</t>
  </si>
  <si>
    <t>_J5_noO</t>
  </si>
  <si>
    <t>_Nov. Orionids</t>
  </si>
  <si>
    <t>_J5_nTa</t>
  </si>
  <si>
    <t>_North. Taurids</t>
  </si>
  <si>
    <t>_J5_nuE</t>
  </si>
  <si>
    <t>_Nu Eridanids</t>
  </si>
  <si>
    <t>_J5_oCt</t>
  </si>
  <si>
    <t>_October Camelopardalids</t>
  </si>
  <si>
    <t>_J5_ocU</t>
  </si>
  <si>
    <t>_October Ursae Majorids</t>
  </si>
  <si>
    <t>_J5_oEr</t>
  </si>
  <si>
    <t>_Omicron Eridanids</t>
  </si>
  <si>
    <t>_J5_Ori</t>
  </si>
  <si>
    <t>_Orionids</t>
  </si>
  <si>
    <t>_J5_Pau</t>
  </si>
  <si>
    <t>_Piscis Austrinids</t>
  </si>
  <si>
    <t>_J5_Per</t>
  </si>
  <si>
    <t>_Perseids</t>
  </si>
  <si>
    <t>_J5_psU</t>
  </si>
  <si>
    <t>_Psi Ursae Majorids</t>
  </si>
  <si>
    <t>_J5_Qua</t>
  </si>
  <si>
    <t>_Quadrantids</t>
  </si>
  <si>
    <t>_J5_sdA</t>
  </si>
  <si>
    <t>_South. Delta Aquariids</t>
  </si>
  <si>
    <t>_J5_sPe</t>
  </si>
  <si>
    <t>_September Perseids</t>
  </si>
  <si>
    <t>_J5_sTa</t>
  </si>
  <si>
    <t>_South. Taurids</t>
  </si>
  <si>
    <t>_J5_tPy</t>
  </si>
  <si>
    <t>_Theta Pyxidids</t>
  </si>
  <si>
    <t>_J5_Urs</t>
  </si>
  <si>
    <t>_Ursids</t>
  </si>
  <si>
    <t>_J5_xUm</t>
  </si>
  <si>
    <t>_Xi Ursae Majorids</t>
  </si>
  <si>
    <t>_J5_xVi</t>
  </si>
  <si>
    <t>_December Chi Virginids</t>
  </si>
  <si>
    <t>U4SC</t>
  </si>
  <si>
    <t>#IAU</t>
  </si>
  <si>
    <t xml:space="preserve">_#331 AHY  </t>
  </si>
  <si>
    <t>_#18  AND</t>
  </si>
  <si>
    <t>_#342 BPI</t>
  </si>
  <si>
    <t>_#1   CAP</t>
  </si>
  <si>
    <t>_#20  COM</t>
  </si>
  <si>
    <t>_#334 DAD</t>
  </si>
  <si>
    <t>_#221 DSX</t>
  </si>
  <si>
    <t>_#145 ELY</t>
  </si>
  <si>
    <t>_#191 ERI</t>
  </si>
  <si>
    <t>_#31  ETA</t>
  </si>
  <si>
    <t>_#11  EVI</t>
  </si>
  <si>
    <t>_#4   GEM</t>
  </si>
  <si>
    <t>_#343 HVI</t>
  </si>
  <si>
    <t>_#16  HYD</t>
  </si>
  <si>
    <t>_#344 JUG</t>
  </si>
  <si>
    <t>_#12  KCG</t>
  </si>
  <si>
    <t>_#336 KDR</t>
  </si>
  <si>
    <t>_#13  LEO</t>
  </si>
  <si>
    <t>_#22  LMI</t>
  </si>
  <si>
    <t>_#6   LYR</t>
  </si>
  <si>
    <t>_#19  MON</t>
  </si>
  <si>
    <t>_#250 NOO</t>
  </si>
  <si>
    <t>_#17  NTA</t>
  </si>
  <si>
    <t>_#337 NUE</t>
  </si>
  <si>
    <t>_#281 OCT</t>
  </si>
  <si>
    <t>_#333 OCU</t>
  </si>
  <si>
    <t>_#338 OER</t>
  </si>
  <si>
    <t>_#8   ORI</t>
  </si>
  <si>
    <t>_#183 PAU</t>
  </si>
  <si>
    <t>_#7   PER</t>
  </si>
  <si>
    <t>_#339 PSU</t>
  </si>
  <si>
    <t>_#10  QUA</t>
  </si>
  <si>
    <t>_#5   SDA</t>
  </si>
  <si>
    <t>_#208 SPE</t>
  </si>
  <si>
    <t>_#2   STA</t>
  </si>
  <si>
    <t>_#340 TPY</t>
  </si>
  <si>
    <t>_#15  URS</t>
  </si>
  <si>
    <t>_#335 XVI</t>
  </si>
  <si>
    <t>Univarsal 4D meteor Shower Code digit mapping table</t>
  </si>
  <si>
    <t>decimal</t>
  </si>
  <si>
    <t>char</t>
  </si>
  <si>
    <t>sol1</t>
  </si>
  <si>
    <t>sol2</t>
  </si>
  <si>
    <t>ra1</t>
  </si>
  <si>
    <t>ra2</t>
  </si>
  <si>
    <t>dc1</t>
  </si>
  <si>
    <t>dc2</t>
  </si>
  <si>
    <t>vg1</t>
  </si>
  <si>
    <t>vg2</t>
  </si>
  <si>
    <t xml:space="preserve"> '0'</t>
  </si>
  <si>
    <t xml:space="preserve"> '1'</t>
  </si>
  <si>
    <t xml:space="preserve"> '2'</t>
  </si>
  <si>
    <t xml:space="preserve"> '3'</t>
  </si>
  <si>
    <t xml:space="preserve"> '4'</t>
  </si>
  <si>
    <t xml:space="preserve"> '5'</t>
  </si>
  <si>
    <t xml:space="preserve"> '6'</t>
  </si>
  <si>
    <t xml:space="preserve"> '7'</t>
  </si>
  <si>
    <t xml:space="preserve"> '8'</t>
  </si>
  <si>
    <t xml:space="preserve"> '9'</t>
  </si>
  <si>
    <t xml:space="preserve"> 'a'</t>
  </si>
  <si>
    <t xml:space="preserve"> 'b'</t>
  </si>
  <si>
    <t xml:space="preserve"> 'c'</t>
  </si>
  <si>
    <t xml:space="preserve"> 'd'</t>
  </si>
  <si>
    <t xml:space="preserve"> 'e'</t>
  </si>
  <si>
    <t xml:space="preserve"> 'f'</t>
  </si>
  <si>
    <t xml:space="preserve"> 'g'</t>
  </si>
  <si>
    <t xml:space="preserve"> 'h'</t>
  </si>
  <si>
    <t xml:space="preserve"> 'i'</t>
  </si>
  <si>
    <t xml:space="preserve"> 'j'</t>
  </si>
  <si>
    <t xml:space="preserve"> 'k'</t>
  </si>
  <si>
    <t xml:space="preserve"> 'l'</t>
  </si>
  <si>
    <t xml:space="preserve"> 'm'</t>
  </si>
  <si>
    <t xml:space="preserve"> 'n'</t>
  </si>
  <si>
    <t xml:space="preserve"> 'o'</t>
  </si>
  <si>
    <t xml:space="preserve"> 'p'</t>
  </si>
  <si>
    <t xml:space="preserve"> 'q'</t>
  </si>
  <si>
    <t xml:space="preserve"> 'r'</t>
  </si>
  <si>
    <t xml:space="preserve"> 's'</t>
  </si>
  <si>
    <t xml:space="preserve"> 't'</t>
  </si>
  <si>
    <t xml:space="preserve"> 'u'</t>
  </si>
  <si>
    <t xml:space="preserve"> 'v'</t>
  </si>
  <si>
    <t xml:space="preserve"> 'w'</t>
  </si>
  <si>
    <t xml:space="preserve"> 'x'</t>
  </si>
  <si>
    <t xml:space="preserve"> 'y'</t>
  </si>
  <si>
    <t xml:space="preserve"> 'z'</t>
  </si>
  <si>
    <t>sol(deg)</t>
  </si>
  <si>
    <t>ra(deg)</t>
  </si>
  <si>
    <t>dec(deg)</t>
  </si>
  <si>
    <t>vg(km/s)</t>
  </si>
  <si>
    <t>decinal</t>
  </si>
  <si>
    <t>code</t>
  </si>
  <si>
    <t>sol code</t>
  </si>
  <si>
    <t>ra code</t>
  </si>
  <si>
    <t>dec code</t>
  </si>
  <si>
    <t>vg code</t>
  </si>
  <si>
    <t>AAC</t>
  </si>
  <si>
    <t>_#752 AAC</t>
  </si>
  <si>
    <t>_#341 XUM</t>
  </si>
  <si>
    <t>J5_code</t>
  </si>
  <si>
    <t>U4SC calculator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</si>
</sst>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J46" sqref="J46"/>
    </sheetView>
  </sheetViews>
  <sheetFormatPr defaultColWidth="9.140625" defaultRowHeight="15"/>
  <sheetData>
    <row r="2" spans="3:11" ht="13.5">
      <c r="C2" t="s">
        <v>123</v>
      </c>
      <c r="D2" s="1"/>
      <c r="E2" s="2"/>
      <c r="F2" s="2"/>
      <c r="G2" s="2"/>
      <c r="H2" s="2"/>
      <c r="I2" s="3"/>
      <c r="J2" s="3"/>
      <c r="K2" s="3"/>
    </row>
    <row r="3" spans="4:11" ht="13.5">
      <c r="D3" s="1"/>
      <c r="E3" s="2"/>
      <c r="F3" s="2"/>
      <c r="G3" s="2"/>
      <c r="H3" s="2"/>
      <c r="I3" s="3"/>
      <c r="J3" s="3"/>
      <c r="K3" s="3"/>
    </row>
    <row r="4" spans="2:11" ht="13.5">
      <c r="B4" t="s">
        <v>124</v>
      </c>
      <c r="C4" t="s">
        <v>125</v>
      </c>
      <c r="D4" s="1" t="s">
        <v>126</v>
      </c>
      <c r="E4" s="2" t="s">
        <v>127</v>
      </c>
      <c r="F4" s="1" t="s">
        <v>128</v>
      </c>
      <c r="G4" s="2" t="s">
        <v>129</v>
      </c>
      <c r="H4" s="2" t="s">
        <v>130</v>
      </c>
      <c r="I4" s="2" t="s">
        <v>131</v>
      </c>
      <c r="J4" s="2" t="s">
        <v>132</v>
      </c>
      <c r="K4" s="3" t="s">
        <v>133</v>
      </c>
    </row>
    <row r="5" spans="2:11" ht="13.5">
      <c r="B5">
        <v>0</v>
      </c>
      <c r="C5" s="4" t="s">
        <v>134</v>
      </c>
      <c r="D5" s="3">
        <f aca="true" t="shared" si="0" ref="D5:D40">$B5*10</f>
        <v>0</v>
      </c>
      <c r="E5" s="3">
        <f aca="true" t="shared" si="1" ref="E5:E40">D5+10</f>
        <v>10</v>
      </c>
      <c r="F5" s="3">
        <f aca="true" t="shared" si="2" ref="F5:F40">$B5*10</f>
        <v>0</v>
      </c>
      <c r="G5" s="3">
        <f aca="true" t="shared" si="3" ref="G5:G40">F5+10</f>
        <v>10</v>
      </c>
      <c r="H5" s="3">
        <f aca="true" t="shared" si="4" ref="H5:H40">90-$B5*5</f>
        <v>90</v>
      </c>
      <c r="I5" s="3">
        <f aca="true" t="shared" si="5" ref="I5:I40">H5-5</f>
        <v>85</v>
      </c>
      <c r="J5" s="3">
        <f aca="true" t="shared" si="6" ref="J5:J40">$B5*2</f>
        <v>0</v>
      </c>
      <c r="K5" s="3">
        <f aca="true" t="shared" si="7" ref="K5:K40">J5+2</f>
        <v>2</v>
      </c>
    </row>
    <row r="6" spans="2:11" ht="13.5">
      <c r="B6">
        <f aca="true" t="shared" si="8" ref="B6:B40">B5+1</f>
        <v>1</v>
      </c>
      <c r="C6" t="s">
        <v>135</v>
      </c>
      <c r="D6" s="3">
        <f t="shared" si="0"/>
        <v>10</v>
      </c>
      <c r="E6" s="3">
        <f t="shared" si="1"/>
        <v>20</v>
      </c>
      <c r="F6" s="3">
        <f t="shared" si="2"/>
        <v>10</v>
      </c>
      <c r="G6" s="3">
        <f t="shared" si="3"/>
        <v>20</v>
      </c>
      <c r="H6" s="3">
        <f t="shared" si="4"/>
        <v>85</v>
      </c>
      <c r="I6" s="3">
        <f t="shared" si="5"/>
        <v>80</v>
      </c>
      <c r="J6" s="3">
        <f t="shared" si="6"/>
        <v>2</v>
      </c>
      <c r="K6" s="3">
        <f t="shared" si="7"/>
        <v>4</v>
      </c>
    </row>
    <row r="7" spans="2:11" ht="13.5">
      <c r="B7">
        <f t="shared" si="8"/>
        <v>2</v>
      </c>
      <c r="C7" t="s">
        <v>136</v>
      </c>
      <c r="D7" s="3">
        <f t="shared" si="0"/>
        <v>20</v>
      </c>
      <c r="E7" s="3">
        <f t="shared" si="1"/>
        <v>30</v>
      </c>
      <c r="F7" s="3">
        <f t="shared" si="2"/>
        <v>20</v>
      </c>
      <c r="G7" s="3">
        <f t="shared" si="3"/>
        <v>30</v>
      </c>
      <c r="H7" s="3">
        <f t="shared" si="4"/>
        <v>80</v>
      </c>
      <c r="I7" s="3">
        <f t="shared" si="5"/>
        <v>75</v>
      </c>
      <c r="J7" s="3">
        <f t="shared" si="6"/>
        <v>4</v>
      </c>
      <c r="K7" s="3">
        <f t="shared" si="7"/>
        <v>6</v>
      </c>
    </row>
    <row r="8" spans="2:11" ht="13.5">
      <c r="B8">
        <f t="shared" si="8"/>
        <v>3</v>
      </c>
      <c r="C8" t="s">
        <v>137</v>
      </c>
      <c r="D8" s="3">
        <f t="shared" si="0"/>
        <v>30</v>
      </c>
      <c r="E8" s="3">
        <f t="shared" si="1"/>
        <v>40</v>
      </c>
      <c r="F8" s="3">
        <f t="shared" si="2"/>
        <v>30</v>
      </c>
      <c r="G8" s="3">
        <f t="shared" si="3"/>
        <v>40</v>
      </c>
      <c r="H8" s="3">
        <f t="shared" si="4"/>
        <v>75</v>
      </c>
      <c r="I8" s="3">
        <f t="shared" si="5"/>
        <v>70</v>
      </c>
      <c r="J8" s="3">
        <f t="shared" si="6"/>
        <v>6</v>
      </c>
      <c r="K8" s="3">
        <f t="shared" si="7"/>
        <v>8</v>
      </c>
    </row>
    <row r="9" spans="2:11" ht="13.5">
      <c r="B9">
        <f t="shared" si="8"/>
        <v>4</v>
      </c>
      <c r="C9" t="s">
        <v>138</v>
      </c>
      <c r="D9" s="3">
        <f t="shared" si="0"/>
        <v>40</v>
      </c>
      <c r="E9" s="3">
        <f t="shared" si="1"/>
        <v>50</v>
      </c>
      <c r="F9" s="3">
        <f t="shared" si="2"/>
        <v>40</v>
      </c>
      <c r="G9" s="3">
        <f t="shared" si="3"/>
        <v>50</v>
      </c>
      <c r="H9" s="3">
        <f t="shared" si="4"/>
        <v>70</v>
      </c>
      <c r="I9" s="3">
        <f t="shared" si="5"/>
        <v>65</v>
      </c>
      <c r="J9" s="3">
        <f t="shared" si="6"/>
        <v>8</v>
      </c>
      <c r="K9" s="3">
        <f t="shared" si="7"/>
        <v>10</v>
      </c>
    </row>
    <row r="10" spans="2:11" ht="13.5">
      <c r="B10">
        <f t="shared" si="8"/>
        <v>5</v>
      </c>
      <c r="C10" t="s">
        <v>139</v>
      </c>
      <c r="D10" s="3">
        <f t="shared" si="0"/>
        <v>50</v>
      </c>
      <c r="E10" s="3">
        <f t="shared" si="1"/>
        <v>60</v>
      </c>
      <c r="F10" s="3">
        <f t="shared" si="2"/>
        <v>50</v>
      </c>
      <c r="G10" s="3">
        <f t="shared" si="3"/>
        <v>60</v>
      </c>
      <c r="H10" s="3">
        <f t="shared" si="4"/>
        <v>65</v>
      </c>
      <c r="I10" s="3">
        <f t="shared" si="5"/>
        <v>60</v>
      </c>
      <c r="J10" s="3">
        <f t="shared" si="6"/>
        <v>10</v>
      </c>
      <c r="K10" s="3">
        <f t="shared" si="7"/>
        <v>12</v>
      </c>
    </row>
    <row r="11" spans="2:11" ht="13.5">
      <c r="B11">
        <f t="shared" si="8"/>
        <v>6</v>
      </c>
      <c r="C11" t="s">
        <v>140</v>
      </c>
      <c r="D11" s="3">
        <f t="shared" si="0"/>
        <v>60</v>
      </c>
      <c r="E11" s="3">
        <f t="shared" si="1"/>
        <v>70</v>
      </c>
      <c r="F11" s="3">
        <f t="shared" si="2"/>
        <v>60</v>
      </c>
      <c r="G11" s="3">
        <f t="shared" si="3"/>
        <v>70</v>
      </c>
      <c r="H11" s="3">
        <f t="shared" si="4"/>
        <v>60</v>
      </c>
      <c r="I11" s="3">
        <f t="shared" si="5"/>
        <v>55</v>
      </c>
      <c r="J11" s="3">
        <f t="shared" si="6"/>
        <v>12</v>
      </c>
      <c r="K11" s="3">
        <f t="shared" si="7"/>
        <v>14</v>
      </c>
    </row>
    <row r="12" spans="2:11" ht="13.5">
      <c r="B12">
        <f t="shared" si="8"/>
        <v>7</v>
      </c>
      <c r="C12" t="s">
        <v>141</v>
      </c>
      <c r="D12" s="3">
        <f t="shared" si="0"/>
        <v>70</v>
      </c>
      <c r="E12" s="3">
        <f t="shared" si="1"/>
        <v>80</v>
      </c>
      <c r="F12" s="3">
        <f t="shared" si="2"/>
        <v>70</v>
      </c>
      <c r="G12" s="3">
        <f t="shared" si="3"/>
        <v>80</v>
      </c>
      <c r="H12" s="3">
        <f t="shared" si="4"/>
        <v>55</v>
      </c>
      <c r="I12" s="3">
        <f t="shared" si="5"/>
        <v>50</v>
      </c>
      <c r="J12" s="3">
        <f t="shared" si="6"/>
        <v>14</v>
      </c>
      <c r="K12" s="3">
        <f t="shared" si="7"/>
        <v>16</v>
      </c>
    </row>
    <row r="13" spans="2:11" ht="13.5">
      <c r="B13">
        <f t="shared" si="8"/>
        <v>8</v>
      </c>
      <c r="C13" t="s">
        <v>142</v>
      </c>
      <c r="D13" s="3">
        <f t="shared" si="0"/>
        <v>80</v>
      </c>
      <c r="E13" s="3">
        <f t="shared" si="1"/>
        <v>90</v>
      </c>
      <c r="F13" s="3">
        <f t="shared" si="2"/>
        <v>80</v>
      </c>
      <c r="G13" s="3">
        <f t="shared" si="3"/>
        <v>90</v>
      </c>
      <c r="H13" s="3">
        <f t="shared" si="4"/>
        <v>50</v>
      </c>
      <c r="I13" s="3">
        <f t="shared" si="5"/>
        <v>45</v>
      </c>
      <c r="J13" s="3">
        <f t="shared" si="6"/>
        <v>16</v>
      </c>
      <c r="K13" s="3">
        <f t="shared" si="7"/>
        <v>18</v>
      </c>
    </row>
    <row r="14" spans="2:11" ht="13.5">
      <c r="B14">
        <f t="shared" si="8"/>
        <v>9</v>
      </c>
      <c r="C14" t="s">
        <v>143</v>
      </c>
      <c r="D14" s="3">
        <f t="shared" si="0"/>
        <v>90</v>
      </c>
      <c r="E14" s="3">
        <f t="shared" si="1"/>
        <v>100</v>
      </c>
      <c r="F14" s="3">
        <f t="shared" si="2"/>
        <v>90</v>
      </c>
      <c r="G14" s="3">
        <f t="shared" si="3"/>
        <v>100</v>
      </c>
      <c r="H14" s="3">
        <f t="shared" si="4"/>
        <v>45</v>
      </c>
      <c r="I14" s="3">
        <f t="shared" si="5"/>
        <v>40</v>
      </c>
      <c r="J14" s="3">
        <f t="shared" si="6"/>
        <v>18</v>
      </c>
      <c r="K14" s="3">
        <f t="shared" si="7"/>
        <v>20</v>
      </c>
    </row>
    <row r="15" spans="2:11" ht="13.5">
      <c r="B15">
        <f t="shared" si="8"/>
        <v>10</v>
      </c>
      <c r="C15" t="s">
        <v>144</v>
      </c>
      <c r="D15" s="3">
        <f t="shared" si="0"/>
        <v>100</v>
      </c>
      <c r="E15" s="3">
        <f t="shared" si="1"/>
        <v>110</v>
      </c>
      <c r="F15" s="3">
        <f t="shared" si="2"/>
        <v>100</v>
      </c>
      <c r="G15" s="3">
        <f t="shared" si="3"/>
        <v>110</v>
      </c>
      <c r="H15" s="3">
        <f t="shared" si="4"/>
        <v>40</v>
      </c>
      <c r="I15" s="3">
        <f t="shared" si="5"/>
        <v>35</v>
      </c>
      <c r="J15" s="3">
        <f t="shared" si="6"/>
        <v>20</v>
      </c>
      <c r="K15" s="3">
        <f t="shared" si="7"/>
        <v>22</v>
      </c>
    </row>
    <row r="16" spans="2:11" ht="13.5">
      <c r="B16">
        <f t="shared" si="8"/>
        <v>11</v>
      </c>
      <c r="C16" t="s">
        <v>145</v>
      </c>
      <c r="D16" s="3">
        <f t="shared" si="0"/>
        <v>110</v>
      </c>
      <c r="E16" s="3">
        <f t="shared" si="1"/>
        <v>120</v>
      </c>
      <c r="F16" s="3">
        <f t="shared" si="2"/>
        <v>110</v>
      </c>
      <c r="G16" s="3">
        <f t="shared" si="3"/>
        <v>120</v>
      </c>
      <c r="H16" s="3">
        <f t="shared" si="4"/>
        <v>35</v>
      </c>
      <c r="I16" s="3">
        <f t="shared" si="5"/>
        <v>30</v>
      </c>
      <c r="J16" s="3">
        <f t="shared" si="6"/>
        <v>22</v>
      </c>
      <c r="K16" s="3">
        <f t="shared" si="7"/>
        <v>24</v>
      </c>
    </row>
    <row r="17" spans="2:11" ht="13.5">
      <c r="B17">
        <f t="shared" si="8"/>
        <v>12</v>
      </c>
      <c r="C17" t="s">
        <v>146</v>
      </c>
      <c r="D17" s="3">
        <f t="shared" si="0"/>
        <v>120</v>
      </c>
      <c r="E17" s="3">
        <f t="shared" si="1"/>
        <v>130</v>
      </c>
      <c r="F17" s="3">
        <f t="shared" si="2"/>
        <v>120</v>
      </c>
      <c r="G17" s="3">
        <f t="shared" si="3"/>
        <v>130</v>
      </c>
      <c r="H17" s="3">
        <f t="shared" si="4"/>
        <v>30</v>
      </c>
      <c r="I17" s="3">
        <f t="shared" si="5"/>
        <v>25</v>
      </c>
      <c r="J17" s="3">
        <f t="shared" si="6"/>
        <v>24</v>
      </c>
      <c r="K17" s="3">
        <f t="shared" si="7"/>
        <v>26</v>
      </c>
    </row>
    <row r="18" spans="2:11" ht="13.5">
      <c r="B18">
        <f t="shared" si="8"/>
        <v>13</v>
      </c>
      <c r="C18" t="s">
        <v>147</v>
      </c>
      <c r="D18" s="3">
        <f t="shared" si="0"/>
        <v>130</v>
      </c>
      <c r="E18" s="3">
        <f t="shared" si="1"/>
        <v>140</v>
      </c>
      <c r="F18" s="3">
        <f t="shared" si="2"/>
        <v>130</v>
      </c>
      <c r="G18" s="3">
        <f t="shared" si="3"/>
        <v>140</v>
      </c>
      <c r="H18" s="3">
        <f t="shared" si="4"/>
        <v>25</v>
      </c>
      <c r="I18" s="3">
        <f t="shared" si="5"/>
        <v>20</v>
      </c>
      <c r="J18" s="3">
        <f t="shared" si="6"/>
        <v>26</v>
      </c>
      <c r="K18" s="3">
        <f t="shared" si="7"/>
        <v>28</v>
      </c>
    </row>
    <row r="19" spans="2:11" ht="13.5">
      <c r="B19">
        <f t="shared" si="8"/>
        <v>14</v>
      </c>
      <c r="C19" t="s">
        <v>148</v>
      </c>
      <c r="D19" s="3">
        <f t="shared" si="0"/>
        <v>140</v>
      </c>
      <c r="E19" s="3">
        <f t="shared" si="1"/>
        <v>150</v>
      </c>
      <c r="F19" s="3">
        <f t="shared" si="2"/>
        <v>140</v>
      </c>
      <c r="G19" s="3">
        <f t="shared" si="3"/>
        <v>150</v>
      </c>
      <c r="H19" s="3">
        <f t="shared" si="4"/>
        <v>20</v>
      </c>
      <c r="I19" s="3">
        <f t="shared" si="5"/>
        <v>15</v>
      </c>
      <c r="J19" s="3">
        <f t="shared" si="6"/>
        <v>28</v>
      </c>
      <c r="K19" s="3">
        <f t="shared" si="7"/>
        <v>30</v>
      </c>
    </row>
    <row r="20" spans="2:11" ht="13.5">
      <c r="B20">
        <f t="shared" si="8"/>
        <v>15</v>
      </c>
      <c r="C20" t="s">
        <v>149</v>
      </c>
      <c r="D20" s="3">
        <f t="shared" si="0"/>
        <v>150</v>
      </c>
      <c r="E20" s="3">
        <f t="shared" si="1"/>
        <v>160</v>
      </c>
      <c r="F20" s="3">
        <f t="shared" si="2"/>
        <v>150</v>
      </c>
      <c r="G20" s="3">
        <f t="shared" si="3"/>
        <v>160</v>
      </c>
      <c r="H20" s="3">
        <f t="shared" si="4"/>
        <v>15</v>
      </c>
      <c r="I20" s="3">
        <f t="shared" si="5"/>
        <v>10</v>
      </c>
      <c r="J20" s="3">
        <f t="shared" si="6"/>
        <v>30</v>
      </c>
      <c r="K20" s="3">
        <f t="shared" si="7"/>
        <v>32</v>
      </c>
    </row>
    <row r="21" spans="2:11" ht="13.5">
      <c r="B21">
        <f t="shared" si="8"/>
        <v>16</v>
      </c>
      <c r="C21" t="s">
        <v>150</v>
      </c>
      <c r="D21" s="3">
        <f t="shared" si="0"/>
        <v>160</v>
      </c>
      <c r="E21" s="3">
        <f t="shared" si="1"/>
        <v>170</v>
      </c>
      <c r="F21" s="3">
        <f t="shared" si="2"/>
        <v>160</v>
      </c>
      <c r="G21" s="3">
        <f t="shared" si="3"/>
        <v>170</v>
      </c>
      <c r="H21" s="3">
        <f t="shared" si="4"/>
        <v>10</v>
      </c>
      <c r="I21" s="3">
        <f t="shared" si="5"/>
        <v>5</v>
      </c>
      <c r="J21" s="3">
        <f t="shared" si="6"/>
        <v>32</v>
      </c>
      <c r="K21" s="3">
        <f t="shared" si="7"/>
        <v>34</v>
      </c>
    </row>
    <row r="22" spans="2:11" ht="13.5">
      <c r="B22">
        <f t="shared" si="8"/>
        <v>17</v>
      </c>
      <c r="C22" t="s">
        <v>151</v>
      </c>
      <c r="D22" s="3">
        <f t="shared" si="0"/>
        <v>170</v>
      </c>
      <c r="E22" s="3">
        <f t="shared" si="1"/>
        <v>180</v>
      </c>
      <c r="F22" s="3">
        <f t="shared" si="2"/>
        <v>170</v>
      </c>
      <c r="G22" s="3">
        <f t="shared" si="3"/>
        <v>180</v>
      </c>
      <c r="H22" s="3">
        <f t="shared" si="4"/>
        <v>5</v>
      </c>
      <c r="I22" s="3">
        <f t="shared" si="5"/>
        <v>0</v>
      </c>
      <c r="J22" s="3">
        <f t="shared" si="6"/>
        <v>34</v>
      </c>
      <c r="K22" s="3">
        <f t="shared" si="7"/>
        <v>36</v>
      </c>
    </row>
    <row r="23" spans="2:11" ht="13.5">
      <c r="B23">
        <f t="shared" si="8"/>
        <v>18</v>
      </c>
      <c r="C23" t="s">
        <v>152</v>
      </c>
      <c r="D23" s="3">
        <f t="shared" si="0"/>
        <v>180</v>
      </c>
      <c r="E23" s="3">
        <f t="shared" si="1"/>
        <v>190</v>
      </c>
      <c r="F23" s="3">
        <f t="shared" si="2"/>
        <v>180</v>
      </c>
      <c r="G23" s="3">
        <f t="shared" si="3"/>
        <v>190</v>
      </c>
      <c r="H23" s="3">
        <f t="shared" si="4"/>
        <v>0</v>
      </c>
      <c r="I23" s="3">
        <f t="shared" si="5"/>
        <v>-5</v>
      </c>
      <c r="J23" s="3">
        <f t="shared" si="6"/>
        <v>36</v>
      </c>
      <c r="K23" s="3">
        <f t="shared" si="7"/>
        <v>38</v>
      </c>
    </row>
    <row r="24" spans="2:11" ht="13.5">
      <c r="B24">
        <f t="shared" si="8"/>
        <v>19</v>
      </c>
      <c r="C24" t="s">
        <v>153</v>
      </c>
      <c r="D24" s="3">
        <f t="shared" si="0"/>
        <v>190</v>
      </c>
      <c r="E24" s="3">
        <f t="shared" si="1"/>
        <v>200</v>
      </c>
      <c r="F24" s="3">
        <f t="shared" si="2"/>
        <v>190</v>
      </c>
      <c r="G24" s="3">
        <f t="shared" si="3"/>
        <v>200</v>
      </c>
      <c r="H24" s="3">
        <f t="shared" si="4"/>
        <v>-5</v>
      </c>
      <c r="I24" s="3">
        <f t="shared" si="5"/>
        <v>-10</v>
      </c>
      <c r="J24" s="3">
        <f t="shared" si="6"/>
        <v>38</v>
      </c>
      <c r="K24" s="3">
        <f t="shared" si="7"/>
        <v>40</v>
      </c>
    </row>
    <row r="25" spans="2:11" ht="13.5">
      <c r="B25">
        <f t="shared" si="8"/>
        <v>20</v>
      </c>
      <c r="C25" t="s">
        <v>154</v>
      </c>
      <c r="D25" s="3">
        <f t="shared" si="0"/>
        <v>200</v>
      </c>
      <c r="E25" s="3">
        <f t="shared" si="1"/>
        <v>210</v>
      </c>
      <c r="F25" s="3">
        <f t="shared" si="2"/>
        <v>200</v>
      </c>
      <c r="G25" s="3">
        <f t="shared" si="3"/>
        <v>210</v>
      </c>
      <c r="H25" s="3">
        <f t="shared" si="4"/>
        <v>-10</v>
      </c>
      <c r="I25" s="3">
        <f t="shared" si="5"/>
        <v>-15</v>
      </c>
      <c r="J25" s="3">
        <f t="shared" si="6"/>
        <v>40</v>
      </c>
      <c r="K25" s="3">
        <f t="shared" si="7"/>
        <v>42</v>
      </c>
    </row>
    <row r="26" spans="2:11" ht="13.5">
      <c r="B26">
        <f t="shared" si="8"/>
        <v>21</v>
      </c>
      <c r="C26" t="s">
        <v>155</v>
      </c>
      <c r="D26" s="3">
        <f t="shared" si="0"/>
        <v>210</v>
      </c>
      <c r="E26" s="3">
        <f t="shared" si="1"/>
        <v>220</v>
      </c>
      <c r="F26" s="3">
        <f t="shared" si="2"/>
        <v>210</v>
      </c>
      <c r="G26" s="3">
        <f t="shared" si="3"/>
        <v>220</v>
      </c>
      <c r="H26" s="3">
        <f t="shared" si="4"/>
        <v>-15</v>
      </c>
      <c r="I26" s="3">
        <f t="shared" si="5"/>
        <v>-20</v>
      </c>
      <c r="J26" s="3">
        <f t="shared" si="6"/>
        <v>42</v>
      </c>
      <c r="K26" s="3">
        <f t="shared" si="7"/>
        <v>44</v>
      </c>
    </row>
    <row r="27" spans="2:11" ht="13.5">
      <c r="B27">
        <f t="shared" si="8"/>
        <v>22</v>
      </c>
      <c r="C27" t="s">
        <v>156</v>
      </c>
      <c r="D27" s="3">
        <f t="shared" si="0"/>
        <v>220</v>
      </c>
      <c r="E27" s="3">
        <f t="shared" si="1"/>
        <v>230</v>
      </c>
      <c r="F27" s="3">
        <f t="shared" si="2"/>
        <v>220</v>
      </c>
      <c r="G27" s="3">
        <f t="shared" si="3"/>
        <v>230</v>
      </c>
      <c r="H27" s="3">
        <f t="shared" si="4"/>
        <v>-20</v>
      </c>
      <c r="I27" s="3">
        <f t="shared" si="5"/>
        <v>-25</v>
      </c>
      <c r="J27" s="3">
        <f t="shared" si="6"/>
        <v>44</v>
      </c>
      <c r="K27" s="3">
        <f t="shared" si="7"/>
        <v>46</v>
      </c>
    </row>
    <row r="28" spans="2:11" ht="13.5">
      <c r="B28">
        <f t="shared" si="8"/>
        <v>23</v>
      </c>
      <c r="C28" t="s">
        <v>157</v>
      </c>
      <c r="D28" s="3">
        <f t="shared" si="0"/>
        <v>230</v>
      </c>
      <c r="E28" s="3">
        <f t="shared" si="1"/>
        <v>240</v>
      </c>
      <c r="F28" s="3">
        <f t="shared" si="2"/>
        <v>230</v>
      </c>
      <c r="G28" s="3">
        <f t="shared" si="3"/>
        <v>240</v>
      </c>
      <c r="H28" s="3">
        <f t="shared" si="4"/>
        <v>-25</v>
      </c>
      <c r="I28" s="3">
        <f t="shared" si="5"/>
        <v>-30</v>
      </c>
      <c r="J28" s="3">
        <f t="shared" si="6"/>
        <v>46</v>
      </c>
      <c r="K28" s="3">
        <f t="shared" si="7"/>
        <v>48</v>
      </c>
    </row>
    <row r="29" spans="2:11" ht="13.5">
      <c r="B29">
        <f t="shared" si="8"/>
        <v>24</v>
      </c>
      <c r="C29" t="s">
        <v>158</v>
      </c>
      <c r="D29" s="3">
        <f t="shared" si="0"/>
        <v>240</v>
      </c>
      <c r="E29" s="3">
        <f t="shared" si="1"/>
        <v>250</v>
      </c>
      <c r="F29" s="3">
        <f t="shared" si="2"/>
        <v>240</v>
      </c>
      <c r="G29" s="3">
        <f t="shared" si="3"/>
        <v>250</v>
      </c>
      <c r="H29" s="3">
        <f t="shared" si="4"/>
        <v>-30</v>
      </c>
      <c r="I29" s="3">
        <f t="shared" si="5"/>
        <v>-35</v>
      </c>
      <c r="J29" s="3">
        <f t="shared" si="6"/>
        <v>48</v>
      </c>
      <c r="K29" s="3">
        <f t="shared" si="7"/>
        <v>50</v>
      </c>
    </row>
    <row r="30" spans="2:11" ht="13.5">
      <c r="B30">
        <f t="shared" si="8"/>
        <v>25</v>
      </c>
      <c r="C30" t="s">
        <v>159</v>
      </c>
      <c r="D30" s="3">
        <f t="shared" si="0"/>
        <v>250</v>
      </c>
      <c r="E30" s="3">
        <f t="shared" si="1"/>
        <v>260</v>
      </c>
      <c r="F30" s="3">
        <f t="shared" si="2"/>
        <v>250</v>
      </c>
      <c r="G30" s="3">
        <f t="shared" si="3"/>
        <v>260</v>
      </c>
      <c r="H30" s="3">
        <f t="shared" si="4"/>
        <v>-35</v>
      </c>
      <c r="I30" s="3">
        <f t="shared" si="5"/>
        <v>-40</v>
      </c>
      <c r="J30" s="3">
        <f t="shared" si="6"/>
        <v>50</v>
      </c>
      <c r="K30" s="3">
        <f t="shared" si="7"/>
        <v>52</v>
      </c>
    </row>
    <row r="31" spans="2:11" ht="13.5">
      <c r="B31">
        <f t="shared" si="8"/>
        <v>26</v>
      </c>
      <c r="C31" t="s">
        <v>160</v>
      </c>
      <c r="D31" s="3">
        <f t="shared" si="0"/>
        <v>260</v>
      </c>
      <c r="E31" s="3">
        <f t="shared" si="1"/>
        <v>270</v>
      </c>
      <c r="F31" s="3">
        <f t="shared" si="2"/>
        <v>260</v>
      </c>
      <c r="G31" s="3">
        <f t="shared" si="3"/>
        <v>270</v>
      </c>
      <c r="H31" s="3">
        <f t="shared" si="4"/>
        <v>-40</v>
      </c>
      <c r="I31" s="3">
        <f t="shared" si="5"/>
        <v>-45</v>
      </c>
      <c r="J31" s="3">
        <f t="shared" si="6"/>
        <v>52</v>
      </c>
      <c r="K31" s="3">
        <f t="shared" si="7"/>
        <v>54</v>
      </c>
    </row>
    <row r="32" spans="2:11" ht="13.5">
      <c r="B32">
        <f t="shared" si="8"/>
        <v>27</v>
      </c>
      <c r="C32" t="s">
        <v>161</v>
      </c>
      <c r="D32" s="3">
        <f t="shared" si="0"/>
        <v>270</v>
      </c>
      <c r="E32" s="3">
        <f t="shared" si="1"/>
        <v>280</v>
      </c>
      <c r="F32" s="3">
        <f t="shared" si="2"/>
        <v>270</v>
      </c>
      <c r="G32" s="3">
        <f t="shared" si="3"/>
        <v>280</v>
      </c>
      <c r="H32" s="3">
        <f t="shared" si="4"/>
        <v>-45</v>
      </c>
      <c r="I32" s="3">
        <f t="shared" si="5"/>
        <v>-50</v>
      </c>
      <c r="J32" s="3">
        <f t="shared" si="6"/>
        <v>54</v>
      </c>
      <c r="K32" s="3">
        <f t="shared" si="7"/>
        <v>56</v>
      </c>
    </row>
    <row r="33" spans="2:11" ht="13.5">
      <c r="B33">
        <f t="shared" si="8"/>
        <v>28</v>
      </c>
      <c r="C33" t="s">
        <v>162</v>
      </c>
      <c r="D33" s="3">
        <f t="shared" si="0"/>
        <v>280</v>
      </c>
      <c r="E33" s="3">
        <f t="shared" si="1"/>
        <v>290</v>
      </c>
      <c r="F33" s="3">
        <f t="shared" si="2"/>
        <v>280</v>
      </c>
      <c r="G33" s="3">
        <f t="shared" si="3"/>
        <v>290</v>
      </c>
      <c r="H33" s="3">
        <f t="shared" si="4"/>
        <v>-50</v>
      </c>
      <c r="I33" s="3">
        <f t="shared" si="5"/>
        <v>-55</v>
      </c>
      <c r="J33" s="3">
        <f t="shared" si="6"/>
        <v>56</v>
      </c>
      <c r="K33" s="3">
        <f t="shared" si="7"/>
        <v>58</v>
      </c>
    </row>
    <row r="34" spans="2:11" ht="13.5">
      <c r="B34">
        <f t="shared" si="8"/>
        <v>29</v>
      </c>
      <c r="C34" t="s">
        <v>163</v>
      </c>
      <c r="D34" s="3">
        <f t="shared" si="0"/>
        <v>290</v>
      </c>
      <c r="E34" s="3">
        <f t="shared" si="1"/>
        <v>300</v>
      </c>
      <c r="F34" s="3">
        <f t="shared" si="2"/>
        <v>290</v>
      </c>
      <c r="G34" s="3">
        <f t="shared" si="3"/>
        <v>300</v>
      </c>
      <c r="H34" s="3">
        <f t="shared" si="4"/>
        <v>-55</v>
      </c>
      <c r="I34" s="3">
        <f t="shared" si="5"/>
        <v>-60</v>
      </c>
      <c r="J34" s="3">
        <f t="shared" si="6"/>
        <v>58</v>
      </c>
      <c r="K34" s="3">
        <f t="shared" si="7"/>
        <v>60</v>
      </c>
    </row>
    <row r="35" spans="2:11" ht="13.5">
      <c r="B35">
        <f t="shared" si="8"/>
        <v>30</v>
      </c>
      <c r="C35" t="s">
        <v>164</v>
      </c>
      <c r="D35" s="3">
        <f t="shared" si="0"/>
        <v>300</v>
      </c>
      <c r="E35" s="3">
        <f t="shared" si="1"/>
        <v>310</v>
      </c>
      <c r="F35" s="3">
        <f t="shared" si="2"/>
        <v>300</v>
      </c>
      <c r="G35" s="3">
        <f t="shared" si="3"/>
        <v>310</v>
      </c>
      <c r="H35" s="3">
        <f t="shared" si="4"/>
        <v>-60</v>
      </c>
      <c r="I35" s="3">
        <f t="shared" si="5"/>
        <v>-65</v>
      </c>
      <c r="J35" s="3">
        <f t="shared" si="6"/>
        <v>60</v>
      </c>
      <c r="K35" s="3">
        <f t="shared" si="7"/>
        <v>62</v>
      </c>
    </row>
    <row r="36" spans="2:11" ht="13.5">
      <c r="B36">
        <f t="shared" si="8"/>
        <v>31</v>
      </c>
      <c r="C36" t="s">
        <v>165</v>
      </c>
      <c r="D36" s="3">
        <f t="shared" si="0"/>
        <v>310</v>
      </c>
      <c r="E36" s="3">
        <f t="shared" si="1"/>
        <v>320</v>
      </c>
      <c r="F36" s="3">
        <f t="shared" si="2"/>
        <v>310</v>
      </c>
      <c r="G36" s="3">
        <f t="shared" si="3"/>
        <v>320</v>
      </c>
      <c r="H36" s="3">
        <f t="shared" si="4"/>
        <v>-65</v>
      </c>
      <c r="I36" s="3">
        <f t="shared" si="5"/>
        <v>-70</v>
      </c>
      <c r="J36" s="3">
        <f t="shared" si="6"/>
        <v>62</v>
      </c>
      <c r="K36" s="3">
        <f t="shared" si="7"/>
        <v>64</v>
      </c>
    </row>
    <row r="37" spans="2:11" ht="13.5">
      <c r="B37">
        <f t="shared" si="8"/>
        <v>32</v>
      </c>
      <c r="C37" t="s">
        <v>166</v>
      </c>
      <c r="D37" s="3">
        <f t="shared" si="0"/>
        <v>320</v>
      </c>
      <c r="E37" s="3">
        <f t="shared" si="1"/>
        <v>330</v>
      </c>
      <c r="F37" s="3">
        <f t="shared" si="2"/>
        <v>320</v>
      </c>
      <c r="G37" s="3">
        <f t="shared" si="3"/>
        <v>330</v>
      </c>
      <c r="H37" s="3">
        <f t="shared" si="4"/>
        <v>-70</v>
      </c>
      <c r="I37" s="3">
        <f t="shared" si="5"/>
        <v>-75</v>
      </c>
      <c r="J37" s="3">
        <f t="shared" si="6"/>
        <v>64</v>
      </c>
      <c r="K37" s="3">
        <f t="shared" si="7"/>
        <v>66</v>
      </c>
    </row>
    <row r="38" spans="2:11" ht="13.5">
      <c r="B38">
        <f t="shared" si="8"/>
        <v>33</v>
      </c>
      <c r="C38" t="s">
        <v>167</v>
      </c>
      <c r="D38" s="3">
        <f t="shared" si="0"/>
        <v>330</v>
      </c>
      <c r="E38" s="3">
        <f t="shared" si="1"/>
        <v>340</v>
      </c>
      <c r="F38" s="3">
        <f t="shared" si="2"/>
        <v>330</v>
      </c>
      <c r="G38" s="3">
        <f t="shared" si="3"/>
        <v>340</v>
      </c>
      <c r="H38" s="3">
        <f t="shared" si="4"/>
        <v>-75</v>
      </c>
      <c r="I38" s="3">
        <f t="shared" si="5"/>
        <v>-80</v>
      </c>
      <c r="J38" s="3">
        <f t="shared" si="6"/>
        <v>66</v>
      </c>
      <c r="K38" s="3">
        <f t="shared" si="7"/>
        <v>68</v>
      </c>
    </row>
    <row r="39" spans="2:11" ht="13.5">
      <c r="B39">
        <f t="shared" si="8"/>
        <v>34</v>
      </c>
      <c r="C39" t="s">
        <v>168</v>
      </c>
      <c r="D39" s="3">
        <f t="shared" si="0"/>
        <v>340</v>
      </c>
      <c r="E39" s="3">
        <f t="shared" si="1"/>
        <v>350</v>
      </c>
      <c r="F39" s="3">
        <f t="shared" si="2"/>
        <v>340</v>
      </c>
      <c r="G39" s="3">
        <f t="shared" si="3"/>
        <v>350</v>
      </c>
      <c r="H39" s="3">
        <f t="shared" si="4"/>
        <v>-80</v>
      </c>
      <c r="I39" s="3">
        <f t="shared" si="5"/>
        <v>-85</v>
      </c>
      <c r="J39" s="3">
        <f t="shared" si="6"/>
        <v>68</v>
      </c>
      <c r="K39" s="3">
        <f t="shared" si="7"/>
        <v>70</v>
      </c>
    </row>
    <row r="40" spans="2:11" ht="13.5">
      <c r="B40">
        <f t="shared" si="8"/>
        <v>35</v>
      </c>
      <c r="C40" t="s">
        <v>169</v>
      </c>
      <c r="D40" s="3">
        <f t="shared" si="0"/>
        <v>350</v>
      </c>
      <c r="E40" s="3">
        <f t="shared" si="1"/>
        <v>360</v>
      </c>
      <c r="F40" s="3">
        <f t="shared" si="2"/>
        <v>350</v>
      </c>
      <c r="G40" s="3">
        <f t="shared" si="3"/>
        <v>360</v>
      </c>
      <c r="H40" s="3">
        <f t="shared" si="4"/>
        <v>-85</v>
      </c>
      <c r="I40" s="3">
        <f t="shared" si="5"/>
        <v>-90</v>
      </c>
      <c r="J40" s="3">
        <f t="shared" si="6"/>
        <v>70</v>
      </c>
      <c r="K40" s="3">
        <f t="shared" si="7"/>
        <v>72</v>
      </c>
    </row>
    <row r="43" spans="2:6" ht="13.5">
      <c r="B43" t="s">
        <v>184</v>
      </c>
      <c r="E43" t="s">
        <v>174</v>
      </c>
      <c r="F43" t="s">
        <v>175</v>
      </c>
    </row>
    <row r="44" spans="3:12" ht="13.5">
      <c r="C44" t="s">
        <v>170</v>
      </c>
      <c r="D44">
        <v>278.951538</v>
      </c>
      <c r="E44">
        <f>INT(D44/10)</f>
        <v>27</v>
      </c>
      <c r="F44" t="str">
        <f>IF(E44&lt;10,CHAR(48+E44),CHAR(87+E44))</f>
        <v>r</v>
      </c>
      <c r="K44" t="str">
        <f>CHAR(33)</f>
        <v>!</v>
      </c>
      <c r="L44">
        <f>CODE("0")</f>
        <v>48</v>
      </c>
    </row>
    <row r="45" spans="3:6" ht="13.5">
      <c r="C45" t="s">
        <v>171</v>
      </c>
      <c r="D45">
        <v>124.939461</v>
      </c>
      <c r="E45">
        <f>INT(D45/10)</f>
        <v>12</v>
      </c>
      <c r="F45" t="str">
        <f>IF(E45&lt;10,CHAR(48+E45),CHAR(87+E45))</f>
        <v>c</v>
      </c>
    </row>
    <row r="46" spans="3:6" ht="13.5">
      <c r="C46" t="s">
        <v>172</v>
      </c>
      <c r="D46">
        <v>-7.730135</v>
      </c>
      <c r="E46">
        <f>INT((90-D46)/5)</f>
        <v>19</v>
      </c>
      <c r="F46" t="str">
        <f>IF(E46&lt;10,CHAR(48+E46),CHAR(87+E46))</f>
        <v>j</v>
      </c>
    </row>
    <row r="47" spans="3:6" ht="13.5">
      <c r="C47" t="s">
        <v>173</v>
      </c>
      <c r="D47">
        <v>44.233784</v>
      </c>
      <c r="E47">
        <f>INT(D47/2)</f>
        <v>22</v>
      </c>
      <c r="F47" t="str">
        <f>IF(E47&lt;10,CHAR(48+E47),CHAR(87+E47))</f>
        <v>m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N1" sqref="N1:N41"/>
    </sheetView>
  </sheetViews>
  <sheetFormatPr defaultColWidth="9.140625" defaultRowHeight="15"/>
  <cols>
    <col min="2" max="2" width="24.7109375" style="0" customWidth="1"/>
    <col min="3" max="3" width="10.421875" style="0" customWidth="1"/>
    <col min="8" max="8" width="3.28125" style="0" customWidth="1"/>
    <col min="13" max="13" width="3.57421875" style="0" customWidth="1"/>
  </cols>
  <sheetData>
    <row r="1" spans="1:14" ht="13.5">
      <c r="A1" t="s">
        <v>183</v>
      </c>
      <c r="B1" t="s">
        <v>0</v>
      </c>
      <c r="C1" t="s">
        <v>84</v>
      </c>
      <c r="D1" t="s">
        <v>1</v>
      </c>
      <c r="E1" t="s">
        <v>2</v>
      </c>
      <c r="F1" t="s">
        <v>3</v>
      </c>
      <c r="G1" t="s">
        <v>4</v>
      </c>
      <c r="I1" t="s">
        <v>176</v>
      </c>
      <c r="J1" t="s">
        <v>177</v>
      </c>
      <c r="K1" t="s">
        <v>178</v>
      </c>
      <c r="L1" t="s">
        <v>179</v>
      </c>
      <c r="N1" t="s">
        <v>83</v>
      </c>
    </row>
    <row r="2" spans="1:14" ht="13.5">
      <c r="A2" t="s">
        <v>5</v>
      </c>
      <c r="B2" t="s">
        <v>6</v>
      </c>
      <c r="C2" t="s">
        <v>85</v>
      </c>
      <c r="D2">
        <v>278.951538</v>
      </c>
      <c r="E2">
        <v>124.939461</v>
      </c>
      <c r="F2">
        <v>-7.730135</v>
      </c>
      <c r="G2">
        <v>44.233784</v>
      </c>
      <c r="I2" t="str">
        <f aca="true" t="shared" si="0" ref="I2:I41">IF(INT(D2/10)&lt;10,CHAR(48+INT(D2/10)),CHAR(87+INT(D2/10)))</f>
        <v>r</v>
      </c>
      <c r="J2" t="str">
        <f aca="true" t="shared" si="1" ref="J2:J41">IF(INT(E2/10)&lt;10,CHAR(48+INT(E2/10)),CHAR(87+INT(E2/10)))</f>
        <v>c</v>
      </c>
      <c r="K2" t="str">
        <f aca="true" t="shared" si="2" ref="K2:K41">IF(INT((90-F2)/5)&lt;10,CHAR(48+INT((90-F2)/5)),CHAR(87+INT((90-F2)/5)))</f>
        <v>j</v>
      </c>
      <c r="L2" t="str">
        <f aca="true" t="shared" si="3" ref="L2:L41">IF(INT(G2/2)&lt;10,CHAR(48+INT(G2/2)),CHAR(87+INT(G2/2)))</f>
        <v>m</v>
      </c>
      <c r="N2" t="str">
        <f>I2&amp;J2&amp;K2&amp;L2</f>
        <v>rcjm</v>
      </c>
    </row>
    <row r="3" spans="1:14" ht="13.5">
      <c r="A3" t="s">
        <v>7</v>
      </c>
      <c r="B3" t="s">
        <v>8</v>
      </c>
      <c r="C3" t="s">
        <v>86</v>
      </c>
      <c r="D3">
        <v>228.588455</v>
      </c>
      <c r="E3">
        <v>22.500786</v>
      </c>
      <c r="F3">
        <v>29.734531</v>
      </c>
      <c r="G3">
        <v>16.98068</v>
      </c>
      <c r="I3" t="str">
        <f t="shared" si="0"/>
        <v>m</v>
      </c>
      <c r="J3" t="str">
        <f t="shared" si="1"/>
        <v>2</v>
      </c>
      <c r="K3" t="str">
        <f t="shared" si="2"/>
        <v>c</v>
      </c>
      <c r="L3" t="str">
        <f t="shared" si="3"/>
        <v>8</v>
      </c>
      <c r="N3" t="str">
        <f aca="true" t="shared" si="4" ref="N3:N41">I3&amp;J3&amp;K3&amp;L3</f>
        <v>m2c8</v>
      </c>
    </row>
    <row r="4" spans="1:14" ht="13.5">
      <c r="A4" t="s">
        <v>9</v>
      </c>
      <c r="B4" t="s">
        <v>10</v>
      </c>
      <c r="C4" t="s">
        <v>87</v>
      </c>
      <c r="D4">
        <v>139.963425</v>
      </c>
      <c r="E4">
        <v>346.376495</v>
      </c>
      <c r="F4">
        <v>1.377809</v>
      </c>
      <c r="G4">
        <v>38.33469</v>
      </c>
      <c r="I4" t="str">
        <f t="shared" si="0"/>
        <v>d</v>
      </c>
      <c r="J4" t="str">
        <f t="shared" si="1"/>
        <v>y</v>
      </c>
      <c r="K4" t="str">
        <f t="shared" si="2"/>
        <v>h</v>
      </c>
      <c r="L4" t="str">
        <f t="shared" si="3"/>
        <v>j</v>
      </c>
      <c r="N4" t="str">
        <f t="shared" si="4"/>
        <v>dyhj</v>
      </c>
    </row>
    <row r="5" spans="1:14" ht="13.5">
      <c r="A5" t="s">
        <v>11</v>
      </c>
      <c r="B5" t="s">
        <v>12</v>
      </c>
      <c r="C5" t="s">
        <v>88</v>
      </c>
      <c r="D5">
        <v>126.139587</v>
      </c>
      <c r="E5">
        <v>305.705383</v>
      </c>
      <c r="F5">
        <v>-9.420017</v>
      </c>
      <c r="G5">
        <v>22.357233</v>
      </c>
      <c r="I5" t="str">
        <f t="shared" si="0"/>
        <v>c</v>
      </c>
      <c r="J5" t="str">
        <f t="shared" si="1"/>
        <v>u</v>
      </c>
      <c r="K5" t="str">
        <f t="shared" si="2"/>
        <v>j</v>
      </c>
      <c r="L5" t="str">
        <f t="shared" si="3"/>
        <v>b</v>
      </c>
      <c r="N5" t="str">
        <f t="shared" si="4"/>
        <v>cujb</v>
      </c>
    </row>
    <row r="6" spans="1:14" ht="13.5">
      <c r="A6" t="s">
        <v>13</v>
      </c>
      <c r="B6" t="s">
        <v>14</v>
      </c>
      <c r="C6" t="s">
        <v>89</v>
      </c>
      <c r="D6">
        <v>265.682587</v>
      </c>
      <c r="E6">
        <v>159.709732</v>
      </c>
      <c r="F6">
        <v>31.572981</v>
      </c>
      <c r="G6">
        <v>62.968403</v>
      </c>
      <c r="I6" t="str">
        <f t="shared" si="0"/>
        <v>q</v>
      </c>
      <c r="J6" t="str">
        <f t="shared" si="1"/>
        <v>f</v>
      </c>
      <c r="K6" t="str">
        <f t="shared" si="2"/>
        <v>b</v>
      </c>
      <c r="L6" t="str">
        <f t="shared" si="3"/>
        <v>v</v>
      </c>
      <c r="N6" t="str">
        <f t="shared" si="4"/>
        <v>qfbv</v>
      </c>
    </row>
    <row r="7" spans="1:14" ht="13.5">
      <c r="A7" t="s">
        <v>15</v>
      </c>
      <c r="B7" t="s">
        <v>16</v>
      </c>
      <c r="C7" t="s">
        <v>90</v>
      </c>
      <c r="D7">
        <v>256.469147</v>
      </c>
      <c r="E7">
        <v>207.94371</v>
      </c>
      <c r="F7">
        <v>60.632458</v>
      </c>
      <c r="G7">
        <v>40.954063</v>
      </c>
      <c r="I7" t="str">
        <f t="shared" si="0"/>
        <v>p</v>
      </c>
      <c r="J7" t="str">
        <f t="shared" si="1"/>
        <v>k</v>
      </c>
      <c r="K7" t="str">
        <f t="shared" si="2"/>
        <v>5</v>
      </c>
      <c r="L7" t="str">
        <f t="shared" si="3"/>
        <v>k</v>
      </c>
      <c r="N7" t="str">
        <f t="shared" si="4"/>
        <v>pk5k</v>
      </c>
    </row>
    <row r="8" spans="1:14" ht="13.5">
      <c r="A8" t="s">
        <v>17</v>
      </c>
      <c r="B8" t="s">
        <v>18</v>
      </c>
      <c r="C8" t="s">
        <v>91</v>
      </c>
      <c r="D8">
        <v>189.207962</v>
      </c>
      <c r="E8">
        <v>156.261871</v>
      </c>
      <c r="F8">
        <v>-2.946094</v>
      </c>
      <c r="G8">
        <v>31.237505</v>
      </c>
      <c r="I8" t="str">
        <f t="shared" si="0"/>
        <v>i</v>
      </c>
      <c r="J8" t="str">
        <f t="shared" si="1"/>
        <v>f</v>
      </c>
      <c r="K8" t="str">
        <f t="shared" si="2"/>
        <v>i</v>
      </c>
      <c r="L8" t="str">
        <f t="shared" si="3"/>
        <v>f</v>
      </c>
      <c r="N8" t="str">
        <f t="shared" si="4"/>
        <v>ifif</v>
      </c>
    </row>
    <row r="9" spans="1:14" ht="13.5">
      <c r="A9" t="s">
        <v>19</v>
      </c>
      <c r="B9" t="s">
        <v>20</v>
      </c>
      <c r="C9" t="s">
        <v>92</v>
      </c>
      <c r="D9">
        <v>49.786041</v>
      </c>
      <c r="E9">
        <v>291.696442</v>
      </c>
      <c r="F9">
        <v>43.75515</v>
      </c>
      <c r="G9">
        <v>44.33807</v>
      </c>
      <c r="I9" t="str">
        <f t="shared" si="0"/>
        <v>4</v>
      </c>
      <c r="J9" t="str">
        <f t="shared" si="1"/>
        <v>t</v>
      </c>
      <c r="K9" t="str">
        <f t="shared" si="2"/>
        <v>9</v>
      </c>
      <c r="L9" t="str">
        <f t="shared" si="3"/>
        <v>m</v>
      </c>
      <c r="N9" t="str">
        <f t="shared" si="4"/>
        <v>4t9m</v>
      </c>
    </row>
    <row r="10" spans="1:14" ht="13.5">
      <c r="A10" t="s">
        <v>21</v>
      </c>
      <c r="B10" t="s">
        <v>22</v>
      </c>
      <c r="C10" t="s">
        <v>93</v>
      </c>
      <c r="D10">
        <v>137.632736</v>
      </c>
      <c r="E10">
        <v>44.536545</v>
      </c>
      <c r="F10">
        <v>-11.666629</v>
      </c>
      <c r="G10">
        <v>64.045448</v>
      </c>
      <c r="I10" t="str">
        <f t="shared" si="0"/>
        <v>d</v>
      </c>
      <c r="J10" t="str">
        <f t="shared" si="1"/>
        <v>4</v>
      </c>
      <c r="K10" t="str">
        <f t="shared" si="2"/>
        <v>k</v>
      </c>
      <c r="L10" t="str">
        <f t="shared" si="3"/>
        <v>w</v>
      </c>
      <c r="N10" t="str">
        <f t="shared" si="4"/>
        <v>d4kw</v>
      </c>
    </row>
    <row r="11" spans="1:14" ht="13.5">
      <c r="A11" t="s">
        <v>23</v>
      </c>
      <c r="B11" t="s">
        <v>24</v>
      </c>
      <c r="C11" t="s">
        <v>94</v>
      </c>
      <c r="D11">
        <v>46.28019</v>
      </c>
      <c r="E11">
        <v>338.348907</v>
      </c>
      <c r="F11">
        <v>-0.766039</v>
      </c>
      <c r="G11">
        <v>65.368256</v>
      </c>
      <c r="I11" t="str">
        <f t="shared" si="0"/>
        <v>4</v>
      </c>
      <c r="J11" t="str">
        <f t="shared" si="1"/>
        <v>x</v>
      </c>
      <c r="K11" t="str">
        <f t="shared" si="2"/>
        <v>i</v>
      </c>
      <c r="L11" t="str">
        <f t="shared" si="3"/>
        <v>w</v>
      </c>
      <c r="N11" t="str">
        <f t="shared" si="4"/>
        <v>4xiw</v>
      </c>
    </row>
    <row r="12" spans="1:14" ht="13.5">
      <c r="A12" t="s">
        <v>25</v>
      </c>
      <c r="B12" t="s">
        <v>26</v>
      </c>
      <c r="C12" t="s">
        <v>95</v>
      </c>
      <c r="D12">
        <v>356.947662</v>
      </c>
      <c r="E12">
        <v>185.034866</v>
      </c>
      <c r="F12">
        <v>3.676365</v>
      </c>
      <c r="G12">
        <v>26.458841</v>
      </c>
      <c r="I12" t="str">
        <f t="shared" si="0"/>
        <v>z</v>
      </c>
      <c r="J12" t="str">
        <f t="shared" si="1"/>
        <v>i</v>
      </c>
      <c r="K12" t="str">
        <f t="shared" si="2"/>
        <v>h</v>
      </c>
      <c r="L12" t="str">
        <f t="shared" si="3"/>
        <v>d</v>
      </c>
      <c r="N12" t="str">
        <f t="shared" si="4"/>
        <v>zihd</v>
      </c>
    </row>
    <row r="13" spans="1:14" ht="13.5">
      <c r="A13" t="s">
        <v>27</v>
      </c>
      <c r="B13" t="s">
        <v>28</v>
      </c>
      <c r="C13" t="s">
        <v>96</v>
      </c>
      <c r="D13">
        <v>261.395874</v>
      </c>
      <c r="E13">
        <v>112.79216</v>
      </c>
      <c r="F13">
        <v>32.305332</v>
      </c>
      <c r="G13">
        <v>33.483295</v>
      </c>
      <c r="I13" t="str">
        <f t="shared" si="0"/>
        <v>q</v>
      </c>
      <c r="J13" t="str">
        <f t="shared" si="1"/>
        <v>b</v>
      </c>
      <c r="K13" t="str">
        <f t="shared" si="2"/>
        <v>b</v>
      </c>
      <c r="L13" t="str">
        <f t="shared" si="3"/>
        <v>g</v>
      </c>
      <c r="N13" t="str">
        <f t="shared" si="4"/>
        <v>qbbg</v>
      </c>
    </row>
    <row r="14" spans="1:14" ht="13.5">
      <c r="A14" t="s">
        <v>29</v>
      </c>
      <c r="B14" t="s">
        <v>30</v>
      </c>
      <c r="C14" t="s">
        <v>97</v>
      </c>
      <c r="D14">
        <v>38.964092</v>
      </c>
      <c r="E14">
        <v>204.201004</v>
      </c>
      <c r="F14">
        <v>-11.583952</v>
      </c>
      <c r="G14">
        <v>18.709633</v>
      </c>
      <c r="I14" t="str">
        <f t="shared" si="0"/>
        <v>3</v>
      </c>
      <c r="J14" t="str">
        <f t="shared" si="1"/>
        <v>k</v>
      </c>
      <c r="K14" t="str">
        <f t="shared" si="2"/>
        <v>k</v>
      </c>
      <c r="L14" t="str">
        <f t="shared" si="3"/>
        <v>9</v>
      </c>
      <c r="N14" t="str">
        <f t="shared" si="4"/>
        <v>3kk9</v>
      </c>
    </row>
    <row r="15" spans="1:14" ht="13.5">
      <c r="A15" t="s">
        <v>31</v>
      </c>
      <c r="B15" t="s">
        <v>32</v>
      </c>
      <c r="C15" t="s">
        <v>98</v>
      </c>
      <c r="D15">
        <v>252.902084</v>
      </c>
      <c r="E15">
        <v>123.179855</v>
      </c>
      <c r="F15">
        <v>3.044439</v>
      </c>
      <c r="G15">
        <v>58.999882</v>
      </c>
      <c r="I15" t="str">
        <f t="shared" si="0"/>
        <v>p</v>
      </c>
      <c r="J15" t="str">
        <f t="shared" si="1"/>
        <v>c</v>
      </c>
      <c r="K15" t="str">
        <f t="shared" si="2"/>
        <v>h</v>
      </c>
      <c r="L15" t="str">
        <f t="shared" si="3"/>
        <v>t</v>
      </c>
      <c r="N15" t="str">
        <f t="shared" si="4"/>
        <v>pcht</v>
      </c>
    </row>
    <row r="16" spans="1:14" ht="13.5">
      <c r="A16" t="s">
        <v>33</v>
      </c>
      <c r="B16" t="s">
        <v>34</v>
      </c>
      <c r="C16" t="s">
        <v>99</v>
      </c>
      <c r="D16">
        <v>125.297928</v>
      </c>
      <c r="E16">
        <v>280.148804</v>
      </c>
      <c r="F16">
        <v>51.082298</v>
      </c>
      <c r="G16">
        <v>27.437712</v>
      </c>
      <c r="I16" t="str">
        <f t="shared" si="0"/>
        <v>c</v>
      </c>
      <c r="J16" t="str">
        <f t="shared" si="1"/>
        <v>s</v>
      </c>
      <c r="K16" t="str">
        <f t="shared" si="2"/>
        <v>7</v>
      </c>
      <c r="L16" t="str">
        <f t="shared" si="3"/>
        <v>d</v>
      </c>
      <c r="N16" t="str">
        <f t="shared" si="4"/>
        <v>cs7d</v>
      </c>
    </row>
    <row r="17" spans="1:14" ht="13.5">
      <c r="A17" t="s">
        <v>35</v>
      </c>
      <c r="B17" t="s">
        <v>36</v>
      </c>
      <c r="C17" t="s">
        <v>100</v>
      </c>
      <c r="D17">
        <v>140.681274</v>
      </c>
      <c r="E17">
        <v>285.008118</v>
      </c>
      <c r="F17">
        <v>50.106514</v>
      </c>
      <c r="G17">
        <v>21.851477</v>
      </c>
      <c r="I17" t="str">
        <f t="shared" si="0"/>
        <v>e</v>
      </c>
      <c r="J17" t="str">
        <f t="shared" si="1"/>
        <v>s</v>
      </c>
      <c r="K17" t="str">
        <f t="shared" si="2"/>
        <v>7</v>
      </c>
      <c r="L17" t="str">
        <f t="shared" si="3"/>
        <v>a</v>
      </c>
      <c r="N17" t="str">
        <f t="shared" si="4"/>
        <v>es7a</v>
      </c>
    </row>
    <row r="18" spans="1:14" ht="13.5">
      <c r="A18" t="s">
        <v>37</v>
      </c>
      <c r="B18" t="s">
        <v>38</v>
      </c>
      <c r="C18" t="s">
        <v>101</v>
      </c>
      <c r="D18">
        <v>250.181793</v>
      </c>
      <c r="E18">
        <v>186.010284</v>
      </c>
      <c r="F18">
        <v>70.100517</v>
      </c>
      <c r="G18">
        <v>43.353443</v>
      </c>
      <c r="I18" t="str">
        <f t="shared" si="0"/>
        <v>p</v>
      </c>
      <c r="J18" t="str">
        <f t="shared" si="1"/>
        <v>i</v>
      </c>
      <c r="K18" t="str">
        <f t="shared" si="2"/>
        <v>3</v>
      </c>
      <c r="L18" t="str">
        <f t="shared" si="3"/>
        <v>l</v>
      </c>
      <c r="N18" t="str">
        <f t="shared" si="4"/>
        <v>pi3l</v>
      </c>
    </row>
    <row r="19" spans="1:14" ht="13.5">
      <c r="A19" t="s">
        <v>39</v>
      </c>
      <c r="B19" t="s">
        <v>40</v>
      </c>
      <c r="C19" t="s">
        <v>102</v>
      </c>
      <c r="D19">
        <v>235.43309</v>
      </c>
      <c r="E19">
        <v>153.916412</v>
      </c>
      <c r="F19">
        <v>21.853827</v>
      </c>
      <c r="G19">
        <v>69.965546</v>
      </c>
      <c r="I19" t="str">
        <f t="shared" si="0"/>
        <v>n</v>
      </c>
      <c r="J19" t="str">
        <f t="shared" si="1"/>
        <v>f</v>
      </c>
      <c r="K19" t="str">
        <f t="shared" si="2"/>
        <v>d</v>
      </c>
      <c r="L19" t="str">
        <f t="shared" si="3"/>
        <v>y</v>
      </c>
      <c r="N19" t="str">
        <f t="shared" si="4"/>
        <v>nfdy</v>
      </c>
    </row>
    <row r="20" spans="1:14" ht="13.5">
      <c r="A20" t="s">
        <v>41</v>
      </c>
      <c r="B20" t="s">
        <v>42</v>
      </c>
      <c r="C20" t="s">
        <v>103</v>
      </c>
      <c r="D20">
        <v>208.898773</v>
      </c>
      <c r="E20">
        <v>158.822754</v>
      </c>
      <c r="F20">
        <v>37.141048</v>
      </c>
      <c r="G20">
        <v>61.85281</v>
      </c>
      <c r="I20" t="str">
        <f t="shared" si="0"/>
        <v>k</v>
      </c>
      <c r="J20" t="str">
        <f t="shared" si="1"/>
        <v>f</v>
      </c>
      <c r="K20" t="str">
        <f t="shared" si="2"/>
        <v>a</v>
      </c>
      <c r="L20" t="str">
        <f t="shared" si="3"/>
        <v>u</v>
      </c>
      <c r="N20" t="str">
        <f t="shared" si="4"/>
        <v>kfau</v>
      </c>
    </row>
    <row r="21" spans="1:14" ht="13.5">
      <c r="A21" t="s">
        <v>43</v>
      </c>
      <c r="B21" t="s">
        <v>44</v>
      </c>
      <c r="C21" t="s">
        <v>104</v>
      </c>
      <c r="D21">
        <v>32.532459</v>
      </c>
      <c r="E21">
        <v>272.574249</v>
      </c>
      <c r="F21">
        <v>33.17207</v>
      </c>
      <c r="G21">
        <v>46.665676</v>
      </c>
      <c r="I21" t="str">
        <f t="shared" si="0"/>
        <v>3</v>
      </c>
      <c r="J21" t="str">
        <f t="shared" si="1"/>
        <v>r</v>
      </c>
      <c r="K21" t="str">
        <f t="shared" si="2"/>
        <v>b</v>
      </c>
      <c r="L21" t="str">
        <f t="shared" si="3"/>
        <v>n</v>
      </c>
      <c r="N21" t="str">
        <f t="shared" si="4"/>
        <v>3rbn</v>
      </c>
    </row>
    <row r="22" spans="1:14" ht="13.5">
      <c r="A22" t="s">
        <v>45</v>
      </c>
      <c r="B22" t="s">
        <v>46</v>
      </c>
      <c r="C22" t="s">
        <v>105</v>
      </c>
      <c r="D22">
        <v>257.588074</v>
      </c>
      <c r="E22">
        <v>100.066101</v>
      </c>
      <c r="F22">
        <v>8.180915</v>
      </c>
      <c r="G22">
        <v>41.162338</v>
      </c>
      <c r="I22" t="str">
        <f t="shared" si="0"/>
        <v>p</v>
      </c>
      <c r="J22" t="str">
        <f t="shared" si="1"/>
        <v>a</v>
      </c>
      <c r="K22" t="str">
        <f t="shared" si="2"/>
        <v>g</v>
      </c>
      <c r="L22" t="str">
        <f t="shared" si="3"/>
        <v>k</v>
      </c>
      <c r="N22" t="str">
        <f t="shared" si="4"/>
        <v>pagk</v>
      </c>
    </row>
    <row r="23" spans="1:14" ht="13.5">
      <c r="A23" t="s">
        <v>47</v>
      </c>
      <c r="B23" t="s">
        <v>48</v>
      </c>
      <c r="C23" t="s">
        <v>106</v>
      </c>
      <c r="D23">
        <v>249.245178</v>
      </c>
      <c r="E23">
        <v>92.625343</v>
      </c>
      <c r="F23">
        <v>15.389433</v>
      </c>
      <c r="G23">
        <v>42.031673</v>
      </c>
      <c r="I23" t="str">
        <f t="shared" si="0"/>
        <v>o</v>
      </c>
      <c r="J23" t="str">
        <f t="shared" si="1"/>
        <v>9</v>
      </c>
      <c r="K23" t="str">
        <f t="shared" si="2"/>
        <v>e</v>
      </c>
      <c r="L23" t="str">
        <f t="shared" si="3"/>
        <v>l</v>
      </c>
      <c r="N23" t="str">
        <f t="shared" si="4"/>
        <v>o9el</v>
      </c>
    </row>
    <row r="24" spans="1:14" ht="13.5">
      <c r="A24" t="s">
        <v>49</v>
      </c>
      <c r="B24" t="s">
        <v>50</v>
      </c>
      <c r="C24" t="s">
        <v>107</v>
      </c>
      <c r="D24">
        <v>234.370377</v>
      </c>
      <c r="E24">
        <v>62.029522</v>
      </c>
      <c r="F24">
        <v>24</v>
      </c>
      <c r="G24">
        <v>26.689751</v>
      </c>
      <c r="I24" t="str">
        <f t="shared" si="0"/>
        <v>n</v>
      </c>
      <c r="J24" t="str">
        <f t="shared" si="1"/>
        <v>6</v>
      </c>
      <c r="K24" t="str">
        <f t="shared" si="2"/>
        <v>d</v>
      </c>
      <c r="L24" t="str">
        <f t="shared" si="3"/>
        <v>d</v>
      </c>
      <c r="N24" t="str">
        <f t="shared" si="4"/>
        <v>n6dd</v>
      </c>
    </row>
    <row r="25" spans="1:14" ht="13.5">
      <c r="A25" t="s">
        <v>51</v>
      </c>
      <c r="B25" t="s">
        <v>52</v>
      </c>
      <c r="C25" t="s">
        <v>108</v>
      </c>
      <c r="D25">
        <v>167.868835</v>
      </c>
      <c r="E25">
        <v>68.721519</v>
      </c>
      <c r="F25">
        <v>1.116521</v>
      </c>
      <c r="G25">
        <v>65.935516</v>
      </c>
      <c r="I25" t="str">
        <f t="shared" si="0"/>
        <v>g</v>
      </c>
      <c r="J25" t="str">
        <f t="shared" si="1"/>
        <v>6</v>
      </c>
      <c r="K25" t="str">
        <f t="shared" si="2"/>
        <v>h</v>
      </c>
      <c r="L25" t="str">
        <f t="shared" si="3"/>
        <v>w</v>
      </c>
      <c r="N25" t="str">
        <f t="shared" si="4"/>
        <v>g6hw</v>
      </c>
    </row>
    <row r="26" spans="1:14" ht="13.5">
      <c r="A26" t="s">
        <v>53</v>
      </c>
      <c r="B26" t="s">
        <v>54</v>
      </c>
      <c r="C26" t="s">
        <v>109</v>
      </c>
      <c r="D26">
        <v>197.068878</v>
      </c>
      <c r="E26">
        <v>163.297699</v>
      </c>
      <c r="F26">
        <v>76.714355</v>
      </c>
      <c r="G26">
        <v>45.273754</v>
      </c>
      <c r="I26" t="str">
        <f t="shared" si="0"/>
        <v>j</v>
      </c>
      <c r="J26" t="str">
        <f t="shared" si="1"/>
        <v>g</v>
      </c>
      <c r="K26" t="str">
        <f t="shared" si="2"/>
        <v>2</v>
      </c>
      <c r="L26" t="str">
        <f t="shared" si="3"/>
        <v>m</v>
      </c>
      <c r="N26" t="str">
        <f t="shared" si="4"/>
        <v>jg2m</v>
      </c>
    </row>
    <row r="27" spans="1:14" ht="13.5">
      <c r="A27" t="s">
        <v>55</v>
      </c>
      <c r="B27" t="s">
        <v>56</v>
      </c>
      <c r="C27" t="s">
        <v>110</v>
      </c>
      <c r="D27">
        <v>204.702805</v>
      </c>
      <c r="E27">
        <v>147.619202</v>
      </c>
      <c r="F27">
        <v>64.009972</v>
      </c>
      <c r="G27">
        <v>54.401428</v>
      </c>
      <c r="I27" t="str">
        <f t="shared" si="0"/>
        <v>k</v>
      </c>
      <c r="J27" t="str">
        <f t="shared" si="1"/>
        <v>e</v>
      </c>
      <c r="K27" t="str">
        <f t="shared" si="2"/>
        <v>5</v>
      </c>
      <c r="L27" t="str">
        <f t="shared" si="3"/>
        <v>r</v>
      </c>
      <c r="N27" t="str">
        <f t="shared" si="4"/>
        <v>ke5r</v>
      </c>
    </row>
    <row r="28" spans="1:14" ht="13.5">
      <c r="A28" t="s">
        <v>57</v>
      </c>
      <c r="B28" t="s">
        <v>58</v>
      </c>
      <c r="C28" t="s">
        <v>111</v>
      </c>
      <c r="D28">
        <v>234.737274</v>
      </c>
      <c r="E28">
        <v>60.73959</v>
      </c>
      <c r="F28">
        <v>-1.51241</v>
      </c>
      <c r="G28">
        <v>26.857853</v>
      </c>
      <c r="I28" t="str">
        <f t="shared" si="0"/>
        <v>n</v>
      </c>
      <c r="J28" t="str">
        <f t="shared" si="1"/>
        <v>6</v>
      </c>
      <c r="K28" t="str">
        <f t="shared" si="2"/>
        <v>i</v>
      </c>
      <c r="L28" t="str">
        <f t="shared" si="3"/>
        <v>d</v>
      </c>
      <c r="N28" t="str">
        <f t="shared" si="4"/>
        <v>n6id</v>
      </c>
    </row>
    <row r="29" spans="1:14" ht="13.5">
      <c r="A29" t="s">
        <v>59</v>
      </c>
      <c r="B29" t="s">
        <v>60</v>
      </c>
      <c r="C29" t="s">
        <v>112</v>
      </c>
      <c r="D29">
        <v>207.926636</v>
      </c>
      <c r="E29">
        <v>95.450981</v>
      </c>
      <c r="F29">
        <v>15.522534</v>
      </c>
      <c r="G29">
        <v>66.213211</v>
      </c>
      <c r="I29" t="str">
        <f t="shared" si="0"/>
        <v>k</v>
      </c>
      <c r="J29" t="str">
        <f t="shared" si="1"/>
        <v>9</v>
      </c>
      <c r="K29" t="str">
        <f t="shared" si="2"/>
        <v>e</v>
      </c>
      <c r="L29" t="str">
        <f t="shared" si="3"/>
        <v>x</v>
      </c>
      <c r="N29" t="str">
        <f t="shared" si="4"/>
        <v>k9ex</v>
      </c>
    </row>
    <row r="30" spans="1:14" ht="13.5">
      <c r="A30" t="s">
        <v>61</v>
      </c>
      <c r="B30" t="s">
        <v>62</v>
      </c>
      <c r="C30" t="s">
        <v>113</v>
      </c>
      <c r="D30">
        <v>133.191345</v>
      </c>
      <c r="E30">
        <v>352.790436</v>
      </c>
      <c r="F30">
        <v>-20.442949</v>
      </c>
      <c r="G30">
        <v>42.838192</v>
      </c>
      <c r="I30" t="str">
        <f t="shared" si="0"/>
        <v>d</v>
      </c>
      <c r="J30" t="str">
        <f t="shared" si="1"/>
        <v>z</v>
      </c>
      <c r="K30" t="str">
        <f t="shared" si="2"/>
        <v>m</v>
      </c>
      <c r="L30" t="str">
        <f t="shared" si="3"/>
        <v>l</v>
      </c>
      <c r="N30" t="str">
        <f t="shared" si="4"/>
        <v>dzml</v>
      </c>
    </row>
    <row r="31" spans="1:14" ht="13.5">
      <c r="A31" t="s">
        <v>63</v>
      </c>
      <c r="B31" t="s">
        <v>64</v>
      </c>
      <c r="C31" t="s">
        <v>114</v>
      </c>
      <c r="D31">
        <v>139.212097</v>
      </c>
      <c r="E31">
        <v>47.180019</v>
      </c>
      <c r="F31">
        <v>57.708164</v>
      </c>
      <c r="G31">
        <v>58.726398</v>
      </c>
      <c r="I31" t="str">
        <f t="shared" si="0"/>
        <v>d</v>
      </c>
      <c r="J31" t="str">
        <f t="shared" si="1"/>
        <v>4</v>
      </c>
      <c r="K31" t="str">
        <f t="shared" si="2"/>
        <v>6</v>
      </c>
      <c r="L31" t="str">
        <f t="shared" si="3"/>
        <v>t</v>
      </c>
      <c r="N31" t="str">
        <f t="shared" si="4"/>
        <v>d46t</v>
      </c>
    </row>
    <row r="32" spans="1:14" ht="13.5">
      <c r="A32" t="s">
        <v>65</v>
      </c>
      <c r="B32" t="s">
        <v>66</v>
      </c>
      <c r="C32" t="s">
        <v>115</v>
      </c>
      <c r="D32">
        <v>252.88707</v>
      </c>
      <c r="E32">
        <v>167.799026</v>
      </c>
      <c r="F32">
        <v>44.523567</v>
      </c>
      <c r="G32">
        <v>60.684689</v>
      </c>
      <c r="I32" t="str">
        <f t="shared" si="0"/>
        <v>p</v>
      </c>
      <c r="J32" t="str">
        <f t="shared" si="1"/>
        <v>g</v>
      </c>
      <c r="K32" t="str">
        <f t="shared" si="2"/>
        <v>9</v>
      </c>
      <c r="L32" t="str">
        <f t="shared" si="3"/>
        <v>u</v>
      </c>
      <c r="N32" t="str">
        <f t="shared" si="4"/>
        <v>pg9u</v>
      </c>
    </row>
    <row r="33" spans="1:14" ht="13.5">
      <c r="A33" t="s">
        <v>67</v>
      </c>
      <c r="B33" t="s">
        <v>68</v>
      </c>
      <c r="C33" t="s">
        <v>116</v>
      </c>
      <c r="D33">
        <v>283.102173</v>
      </c>
      <c r="E33">
        <v>229.955124</v>
      </c>
      <c r="F33">
        <v>48.967316</v>
      </c>
      <c r="G33">
        <v>39.964649</v>
      </c>
      <c r="I33" t="str">
        <f t="shared" si="0"/>
        <v>s</v>
      </c>
      <c r="J33" t="str">
        <f t="shared" si="1"/>
        <v>m</v>
      </c>
      <c r="K33" t="str">
        <f t="shared" si="2"/>
        <v>8</v>
      </c>
      <c r="L33" t="str">
        <f t="shared" si="3"/>
        <v>j</v>
      </c>
      <c r="N33" t="str">
        <f t="shared" si="4"/>
        <v>sm8j</v>
      </c>
    </row>
    <row r="34" spans="1:14" ht="13.5">
      <c r="A34" t="s">
        <v>69</v>
      </c>
      <c r="B34" t="s">
        <v>70</v>
      </c>
      <c r="C34" t="s">
        <v>117</v>
      </c>
      <c r="D34">
        <v>129.735458</v>
      </c>
      <c r="E34">
        <v>341.880035</v>
      </c>
      <c r="F34">
        <v>-16.17684</v>
      </c>
      <c r="G34">
        <v>39.410881</v>
      </c>
      <c r="I34" t="str">
        <f t="shared" si="0"/>
        <v>c</v>
      </c>
      <c r="J34" t="str">
        <f t="shared" si="1"/>
        <v>y</v>
      </c>
      <c r="K34" t="str">
        <f t="shared" si="2"/>
        <v>l</v>
      </c>
      <c r="L34" t="str">
        <f t="shared" si="3"/>
        <v>j</v>
      </c>
      <c r="N34" t="str">
        <f t="shared" si="4"/>
        <v>cylj</v>
      </c>
    </row>
    <row r="35" spans="1:14" ht="13.5">
      <c r="A35" t="s">
        <v>71</v>
      </c>
      <c r="B35" t="s">
        <v>72</v>
      </c>
      <c r="C35" t="s">
        <v>118</v>
      </c>
      <c r="D35">
        <v>167.137466</v>
      </c>
      <c r="E35">
        <v>47.326393</v>
      </c>
      <c r="F35">
        <v>39.339653</v>
      </c>
      <c r="G35">
        <v>63.894501</v>
      </c>
      <c r="I35" t="str">
        <f t="shared" si="0"/>
        <v>g</v>
      </c>
      <c r="J35" t="str">
        <f t="shared" si="1"/>
        <v>4</v>
      </c>
      <c r="K35" t="str">
        <f t="shared" si="2"/>
        <v>a</v>
      </c>
      <c r="L35" t="str">
        <f t="shared" si="3"/>
        <v>v</v>
      </c>
      <c r="N35" t="str">
        <f t="shared" si="4"/>
        <v>g4av</v>
      </c>
    </row>
    <row r="36" spans="1:14" ht="13.5">
      <c r="A36" t="s">
        <v>73</v>
      </c>
      <c r="B36" t="s">
        <v>74</v>
      </c>
      <c r="C36" t="s">
        <v>119</v>
      </c>
      <c r="D36">
        <v>219.711349</v>
      </c>
      <c r="E36">
        <v>50.071411</v>
      </c>
      <c r="F36">
        <v>13.368618</v>
      </c>
      <c r="G36">
        <v>27.227669</v>
      </c>
      <c r="I36" t="str">
        <f t="shared" si="0"/>
        <v>l</v>
      </c>
      <c r="J36" t="str">
        <f t="shared" si="1"/>
        <v>5</v>
      </c>
      <c r="K36" t="str">
        <f t="shared" si="2"/>
        <v>f</v>
      </c>
      <c r="L36" t="str">
        <f t="shared" si="3"/>
        <v>d</v>
      </c>
      <c r="N36" t="str">
        <f t="shared" si="4"/>
        <v>l5fd</v>
      </c>
    </row>
    <row r="37" spans="1:14" ht="13.5">
      <c r="A37" t="s">
        <v>75</v>
      </c>
      <c r="B37" t="s">
        <v>76</v>
      </c>
      <c r="C37" t="s">
        <v>120</v>
      </c>
      <c r="D37">
        <v>249.385178</v>
      </c>
      <c r="E37">
        <v>138.982346</v>
      </c>
      <c r="F37">
        <v>-25.486479</v>
      </c>
      <c r="G37">
        <v>60.100121</v>
      </c>
      <c r="I37" t="str">
        <f t="shared" si="0"/>
        <v>o</v>
      </c>
      <c r="J37" t="str">
        <f t="shared" si="1"/>
        <v>d</v>
      </c>
      <c r="K37" t="str">
        <f t="shared" si="2"/>
        <v>n</v>
      </c>
      <c r="L37" t="str">
        <f t="shared" si="3"/>
        <v>u</v>
      </c>
      <c r="N37" t="str">
        <f t="shared" si="4"/>
        <v>odnu</v>
      </c>
    </row>
    <row r="38" spans="1:14" ht="13.5">
      <c r="A38" t="s">
        <v>77</v>
      </c>
      <c r="B38" t="s">
        <v>78</v>
      </c>
      <c r="C38" t="s">
        <v>121</v>
      </c>
      <c r="D38">
        <v>265.49057</v>
      </c>
      <c r="E38">
        <v>215.131393</v>
      </c>
      <c r="F38">
        <v>76.200485</v>
      </c>
      <c r="G38">
        <v>33.156734</v>
      </c>
      <c r="I38" t="str">
        <f t="shared" si="0"/>
        <v>q</v>
      </c>
      <c r="J38" t="str">
        <f t="shared" si="1"/>
        <v>l</v>
      </c>
      <c r="K38" t="str">
        <f t="shared" si="2"/>
        <v>2</v>
      </c>
      <c r="L38" t="str">
        <f t="shared" si="3"/>
        <v>g</v>
      </c>
      <c r="N38" t="str">
        <f t="shared" si="4"/>
        <v>ql2g</v>
      </c>
    </row>
    <row r="39" spans="1:14" ht="13.5">
      <c r="A39" t="s">
        <v>79</v>
      </c>
      <c r="B39" t="s">
        <v>80</v>
      </c>
      <c r="C39" t="s">
        <v>182</v>
      </c>
      <c r="D39">
        <v>300.601563</v>
      </c>
      <c r="E39">
        <v>168.961105</v>
      </c>
      <c r="F39">
        <v>32.986813</v>
      </c>
      <c r="G39">
        <v>40.159142</v>
      </c>
      <c r="I39" t="str">
        <f t="shared" si="0"/>
        <v>u</v>
      </c>
      <c r="J39" t="str">
        <f t="shared" si="1"/>
        <v>g</v>
      </c>
      <c r="K39" t="str">
        <f t="shared" si="2"/>
        <v>b</v>
      </c>
      <c r="L39" t="str">
        <f t="shared" si="3"/>
        <v>k</v>
      </c>
      <c r="N39" t="str">
        <f t="shared" si="4"/>
        <v>ugbk</v>
      </c>
    </row>
    <row r="40" spans="1:14" ht="13.5">
      <c r="A40" t="s">
        <v>81</v>
      </c>
      <c r="B40" t="s">
        <v>82</v>
      </c>
      <c r="C40" t="s">
        <v>122</v>
      </c>
      <c r="D40">
        <v>256.710175</v>
      </c>
      <c r="E40">
        <v>186.750687</v>
      </c>
      <c r="F40">
        <v>-7.860258</v>
      </c>
      <c r="G40">
        <v>67.843758</v>
      </c>
      <c r="I40" t="str">
        <f t="shared" si="0"/>
        <v>p</v>
      </c>
      <c r="J40" t="str">
        <f t="shared" si="1"/>
        <v>i</v>
      </c>
      <c r="K40" t="str">
        <f t="shared" si="2"/>
        <v>j</v>
      </c>
      <c r="L40" t="str">
        <f t="shared" si="3"/>
        <v>x</v>
      </c>
      <c r="N40" t="str">
        <f t="shared" si="4"/>
        <v>pijx</v>
      </c>
    </row>
    <row r="41" spans="1:14" ht="13.5">
      <c r="A41" t="s">
        <v>180</v>
      </c>
      <c r="C41" t="s">
        <v>181</v>
      </c>
      <c r="D41">
        <v>17.629</v>
      </c>
      <c r="E41">
        <v>303.8</v>
      </c>
      <c r="F41">
        <v>-12.8</v>
      </c>
      <c r="G41">
        <v>69.4</v>
      </c>
      <c r="I41" t="str">
        <f t="shared" si="0"/>
        <v>1</v>
      </c>
      <c r="J41" t="str">
        <f t="shared" si="1"/>
        <v>u</v>
      </c>
      <c r="K41" t="str">
        <f t="shared" si="2"/>
        <v>k</v>
      </c>
      <c r="L41" t="str">
        <f t="shared" si="3"/>
        <v>y</v>
      </c>
      <c r="N41" t="str">
        <f t="shared" si="4"/>
        <v>1uky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SonotaCo</dc:creator>
  <cp:keywords/>
  <dc:description/>
  <cp:lastModifiedBy>SonotaCo</cp:lastModifiedBy>
  <dcterms:created xsi:type="dcterms:W3CDTF">2014-06-05T00:30:10Z</dcterms:created>
  <dcterms:modified xsi:type="dcterms:W3CDTF">2014-06-05T00:54:04Z</dcterms:modified>
  <cp:category/>
  <cp:version/>
  <cp:contentType/>
  <cp:contentStatus/>
</cp:coreProperties>
</file>